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35" windowWidth="22425" windowHeight="13425" activeTab="0"/>
  </bookViews>
  <sheets>
    <sheet name="Trees" sheetId="1" r:id="rId1"/>
  </sheets>
  <definedNames>
    <definedName name="BranchLength">#REF!</definedName>
    <definedName name="BranchSpacing">#REF!</definedName>
    <definedName name="DecAltFormat">#REF!</definedName>
    <definedName name="DecDescFormat">#REF!</definedName>
    <definedName name="DecNodeFormat">#REF!</definedName>
    <definedName name="DecStateVarFormat">#REF!</definedName>
    <definedName name="DecUtilFormat">#REF!</definedName>
    <definedName name="LeafDescFormat">#REF!</definedName>
    <definedName name="LeafJPFormat">#REF!</definedName>
    <definedName name="LeafStateVarFormat">#REF!</definedName>
    <definedName name="LeafUtilFormat">#REF!</definedName>
    <definedName name="NodeSize">#REF!</definedName>
    <definedName name="UncAltFormat">#REF!</definedName>
    <definedName name="UncDescFormat">#REF!</definedName>
    <definedName name="UncNodeFormat">#REF!</definedName>
    <definedName name="UncProbFormat">#REF!</definedName>
    <definedName name="UncStateVarFormat">#REF!</definedName>
    <definedName name="UncUtilFormat">#REF!</definedName>
  </definedNames>
  <calcPr fullCalcOnLoad="1"/>
</workbook>
</file>

<file path=xl/comments1.xml><?xml version="1.0" encoding="utf-8"?>
<comments xmlns="http://schemas.openxmlformats.org/spreadsheetml/2006/main">
  <authors>
    <author>Sam Savage</author>
  </authors>
  <commentList>
    <comment ref="F19" authorId="0">
      <text>
        <r>
          <rPr>
            <sz val="10"/>
            <rFont val="Tahoma"/>
            <family val="0"/>
          </rPr>
          <t>Desc:Suspect
Show Vars:</t>
        </r>
      </text>
    </comment>
  </commentList>
</comments>
</file>

<file path=xl/sharedStrings.xml><?xml version="1.0" encoding="utf-8"?>
<sst xmlns="http://schemas.openxmlformats.org/spreadsheetml/2006/main" count="30" uniqueCount="21">
  <si>
    <t>|</t>
  </si>
  <si>
    <t xml:space="preserve"> </t>
  </si>
  <si>
    <t/>
  </si>
  <si>
    <t>Root</t>
  </si>
  <si>
    <t xml:space="preserve">1 in </t>
  </si>
  <si>
    <t>Suspected</t>
  </si>
  <si>
    <t>Not Suspected</t>
  </si>
  <si>
    <t>Person Screened is</t>
  </si>
  <si>
    <t>A terrorist</t>
  </si>
  <si>
    <t>OK</t>
  </si>
  <si>
    <t xml:space="preserve">  Probability Tree</t>
  </si>
  <si>
    <t xml:space="preserve">  Inverted Probability Tree</t>
  </si>
  <si>
    <t>Inputs</t>
  </si>
  <si>
    <t>Outputs</t>
  </si>
  <si>
    <t>Probability of False Positive ===&gt;</t>
  </si>
  <si>
    <t>False Positive Probability Calculator</t>
  </si>
  <si>
    <t>Prevalence of Trait X in Screened Population</t>
  </si>
  <si>
    <t>Person Screened</t>
  </si>
  <si>
    <t>has trait X</t>
  </si>
  <si>
    <t>© Copyright 2008 Sam Savage</t>
  </si>
  <si>
    <t>This model was generated using XLTree® available at www.AnalyCorp.com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</si>
</sst>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</numFmts>
  <fonts count="9">
    <font>
      <sz val="10"/>
      <name val="Arial"/>
      <family val="0"/>
    </font>
    <font>
      <sz val="10"/>
      <name val="Tahoma"/>
      <family val="0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1" xfId="21" applyNumberFormat="1" applyBorder="1" applyAlignment="1">
      <alignment horizontal="right"/>
    </xf>
    <xf numFmtId="10" fontId="0" fillId="0" borderId="0" xfId="21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2" borderId="0" xfId="0" applyNumberForma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wrapText="1"/>
    </xf>
    <xf numFmtId="9" fontId="0" fillId="0" borderId="1" xfId="21" applyBorder="1" applyAlignment="1">
      <alignment horizontal="right"/>
    </xf>
    <xf numFmtId="10" fontId="0" fillId="0" borderId="0" xfId="21" applyNumberFormat="1" applyAlignment="1">
      <alignment/>
    </xf>
    <xf numFmtId="9" fontId="0" fillId="2" borderId="1" xfId="21" applyNumberFormat="1" applyFill="1" applyBorder="1" applyAlignment="1">
      <alignment horizontal="right"/>
    </xf>
    <xf numFmtId="9" fontId="0" fillId="0" borderId="1" xfId="21" applyNumberForma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21" applyBorder="1" applyAlignment="1">
      <alignment horizontal="right"/>
    </xf>
    <xf numFmtId="9" fontId="0" fillId="0" borderId="0" xfId="2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1" xfId="21" applyNumberFormat="1" applyFill="1" applyBorder="1" applyAlignment="1">
      <alignment horizontal="right"/>
    </xf>
    <xf numFmtId="10" fontId="5" fillId="3" borderId="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7</xdr:row>
      <xdr:rowOff>333375</xdr:rowOff>
    </xdr:from>
    <xdr:to>
      <xdr:col>15</xdr:col>
      <xdr:colOff>266700</xdr:colOff>
      <xdr:row>9</xdr:row>
      <xdr:rowOff>152400</xdr:rowOff>
    </xdr:to>
    <xdr:sp>
      <xdr:nvSpPr>
        <xdr:cNvPr id="1" name="AutoShape 19"/>
        <xdr:cNvSpPr>
          <a:spLocks/>
        </xdr:cNvSpPr>
      </xdr:nvSpPr>
      <xdr:spPr>
        <a:xfrm>
          <a:off x="6229350" y="1666875"/>
          <a:ext cx="1171575" cy="361950"/>
        </a:xfrm>
        <a:prstGeom prst="wedgeRoundRectCallout">
          <a:avLst>
            <a:gd name="adj1" fmla="val -109537"/>
            <a:gd name="adj2" fmla="val 169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Joint Probabilities must sum to 100%</a:t>
          </a:r>
        </a:p>
      </xdr:txBody>
    </xdr:sp>
    <xdr:clientData/>
  </xdr:twoCellAnchor>
  <xdr:twoCellAnchor>
    <xdr:from>
      <xdr:col>7</xdr:col>
      <xdr:colOff>466725</xdr:colOff>
      <xdr:row>6</xdr:row>
      <xdr:rowOff>171450</xdr:rowOff>
    </xdr:from>
    <xdr:to>
      <xdr:col>9</xdr:col>
      <xdr:colOff>762000</xdr:colOff>
      <xdr:row>7</xdr:row>
      <xdr:rowOff>180975</xdr:rowOff>
    </xdr:to>
    <xdr:sp>
      <xdr:nvSpPr>
        <xdr:cNvPr id="2" name="AutoShape 5"/>
        <xdr:cNvSpPr>
          <a:spLocks/>
        </xdr:cNvSpPr>
      </xdr:nvSpPr>
      <xdr:spPr>
        <a:xfrm>
          <a:off x="2428875" y="1276350"/>
          <a:ext cx="828675" cy="238125"/>
        </a:xfrm>
        <a:prstGeom prst="wedgeRoundRectCallout">
          <a:avLst>
            <a:gd name="adj1" fmla="val -60342"/>
            <a:gd name="adj2" fmla="val 1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Probability</a:t>
          </a:r>
        </a:p>
      </xdr:txBody>
    </xdr:sp>
    <xdr:clientData/>
  </xdr:twoCellAnchor>
  <xdr:twoCellAnchor>
    <xdr:from>
      <xdr:col>11</xdr:col>
      <xdr:colOff>57150</xdr:colOff>
      <xdr:row>5</xdr:row>
      <xdr:rowOff>28575</xdr:rowOff>
    </xdr:from>
    <xdr:to>
      <xdr:col>13</xdr:col>
      <xdr:colOff>400050</xdr:colOff>
      <xdr:row>6</xdr:row>
      <xdr:rowOff>219075</xdr:rowOff>
    </xdr:to>
    <xdr:sp>
      <xdr:nvSpPr>
        <xdr:cNvPr id="3" name="AutoShape 6"/>
        <xdr:cNvSpPr>
          <a:spLocks/>
        </xdr:cNvSpPr>
      </xdr:nvSpPr>
      <xdr:spPr>
        <a:xfrm>
          <a:off x="4400550" y="971550"/>
          <a:ext cx="1495425" cy="352425"/>
        </a:xfrm>
        <a:prstGeom prst="wedgeRoundRectCallout">
          <a:avLst>
            <a:gd name="adj1" fmla="val -33560"/>
            <a:gd name="adj2" fmla="val 155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Probability that actual terrorist is suspected
</a:t>
          </a:r>
        </a:p>
      </xdr:txBody>
    </xdr:sp>
    <xdr:clientData/>
  </xdr:twoCellAnchor>
  <xdr:twoCellAnchor>
    <xdr:from>
      <xdr:col>13</xdr:col>
      <xdr:colOff>28575</xdr:colOff>
      <xdr:row>16</xdr:row>
      <xdr:rowOff>0</xdr:rowOff>
    </xdr:from>
    <xdr:to>
      <xdr:col>15</xdr:col>
      <xdr:colOff>85725</xdr:colOff>
      <xdr:row>17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5524500" y="3009900"/>
          <a:ext cx="1695450" cy="352425"/>
        </a:xfrm>
        <a:prstGeom prst="wedgeRoundRectCallout">
          <a:avLst>
            <a:gd name="adj1" fmla="val -88763"/>
            <a:gd name="adj2" fmla="val -177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Probability that non- terrorist is not suspected</a:t>
          </a:r>
        </a:p>
      </xdr:txBody>
    </xdr:sp>
    <xdr:clientData/>
  </xdr:twoCellAnchor>
  <xdr:twoCellAnchor>
    <xdr:from>
      <xdr:col>14</xdr:col>
      <xdr:colOff>152400</xdr:colOff>
      <xdr:row>7</xdr:row>
      <xdr:rowOff>333375</xdr:rowOff>
    </xdr:from>
    <xdr:to>
      <xdr:col>15</xdr:col>
      <xdr:colOff>266700</xdr:colOff>
      <xdr:row>9</xdr:row>
      <xdr:rowOff>152400</xdr:rowOff>
    </xdr:to>
    <xdr:sp>
      <xdr:nvSpPr>
        <xdr:cNvPr id="5" name="AutoShape 17"/>
        <xdr:cNvSpPr>
          <a:spLocks/>
        </xdr:cNvSpPr>
      </xdr:nvSpPr>
      <xdr:spPr>
        <a:xfrm>
          <a:off x="6229350" y="1666875"/>
          <a:ext cx="1171575" cy="361950"/>
        </a:xfrm>
        <a:prstGeom prst="wedgeRoundRectCallout">
          <a:avLst>
            <a:gd name="adj1" fmla="val -111861"/>
            <a:gd name="adj2" fmla="val 35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Joint Probabilities must sum to 100%</a:t>
          </a:r>
        </a:p>
      </xdr:txBody>
    </xdr:sp>
    <xdr:clientData/>
  </xdr:twoCellAnchor>
  <xdr:twoCellAnchor>
    <xdr:from>
      <xdr:col>14</xdr:col>
      <xdr:colOff>152400</xdr:colOff>
      <xdr:row>7</xdr:row>
      <xdr:rowOff>333375</xdr:rowOff>
    </xdr:from>
    <xdr:to>
      <xdr:col>15</xdr:col>
      <xdr:colOff>266700</xdr:colOff>
      <xdr:row>9</xdr:row>
      <xdr:rowOff>152400</xdr:rowOff>
    </xdr:to>
    <xdr:sp>
      <xdr:nvSpPr>
        <xdr:cNvPr id="6" name="AutoShape 18"/>
        <xdr:cNvSpPr>
          <a:spLocks/>
        </xdr:cNvSpPr>
      </xdr:nvSpPr>
      <xdr:spPr>
        <a:xfrm>
          <a:off x="6229350" y="1666875"/>
          <a:ext cx="1171575" cy="361950"/>
        </a:xfrm>
        <a:prstGeom prst="wedgeRoundRectCallout">
          <a:avLst>
            <a:gd name="adj1" fmla="val -109537"/>
            <a:gd name="adj2" fmla="val 121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Joint Probabilities must sum to 100%</a:t>
          </a:r>
        </a:p>
      </xdr:txBody>
    </xdr:sp>
    <xdr:clientData/>
  </xdr:twoCellAnchor>
  <xdr:twoCellAnchor>
    <xdr:from>
      <xdr:col>14</xdr:col>
      <xdr:colOff>152400</xdr:colOff>
      <xdr:row>7</xdr:row>
      <xdr:rowOff>333375</xdr:rowOff>
    </xdr:from>
    <xdr:to>
      <xdr:col>15</xdr:col>
      <xdr:colOff>266700</xdr:colOff>
      <xdr:row>9</xdr:row>
      <xdr:rowOff>152400</xdr:rowOff>
    </xdr:to>
    <xdr:sp>
      <xdr:nvSpPr>
        <xdr:cNvPr id="7" name="AutoShape 16"/>
        <xdr:cNvSpPr>
          <a:spLocks/>
        </xdr:cNvSpPr>
      </xdr:nvSpPr>
      <xdr:spPr>
        <a:xfrm>
          <a:off x="6229350" y="1666875"/>
          <a:ext cx="1171575" cy="361950"/>
        </a:xfrm>
        <a:prstGeom prst="wedgeRoundRectCallout">
          <a:avLst>
            <a:gd name="adj1" fmla="val -110000"/>
            <a:gd name="adj2" fmla="val -12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Joint Probabilities must sum to 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X49"/>
  <sheetViews>
    <sheetView showGridLines="0" tabSelected="1" zoomScale="150" zoomScaleNormal="150" workbookViewId="0" topLeftCell="D1">
      <selection activeCell="M1" sqref="M1"/>
    </sheetView>
  </sheetViews>
  <sheetFormatPr defaultColWidth="9.140625" defaultRowHeight="12.75"/>
  <cols>
    <col min="1" max="1" width="9.140625" style="0" hidden="1" customWidth="1"/>
    <col min="2" max="2" width="8.7109375" style="0" hidden="1" customWidth="1"/>
    <col min="3" max="3" width="9.140625" style="0" hidden="1" customWidth="1"/>
    <col min="4" max="4" width="2.57421875" style="0" customWidth="1"/>
    <col min="5" max="5" width="8.7109375" style="0" hidden="1" customWidth="1"/>
    <col min="6" max="6" width="10.8515625" style="0" customWidth="1"/>
    <col min="7" max="7" width="16.00390625" style="0" customWidth="1"/>
    <col min="8" max="8" width="8.00390625" style="0" customWidth="1"/>
    <col min="9" max="9" width="8.7109375" style="0" hidden="1" customWidth="1"/>
    <col min="10" max="10" width="14.421875" style="0" customWidth="1"/>
    <col min="11" max="11" width="13.28125" style="0" customWidth="1"/>
    <col min="12" max="12" width="7.421875" style="0" customWidth="1"/>
    <col min="13" max="13" width="9.8515625" style="0" customWidth="1"/>
    <col min="14" max="14" width="8.7109375" style="0" customWidth="1"/>
    <col min="15" max="15" width="15.8515625" style="0" customWidth="1"/>
    <col min="16" max="16" width="7.57421875" style="0" customWidth="1"/>
    <col min="17" max="16384" width="8.7109375" style="0" customWidth="1"/>
  </cols>
  <sheetData>
    <row r="2" ht="23.25">
      <c r="F2" s="34" t="s">
        <v>15</v>
      </c>
    </row>
    <row r="4" ht="12.75">
      <c r="G4" t="s">
        <v>16</v>
      </c>
    </row>
    <row r="5" spans="7:8" ht="12.75">
      <c r="G5" s="5" t="s">
        <v>4</v>
      </c>
      <c r="H5" s="18">
        <v>100</v>
      </c>
    </row>
    <row r="7" ht="18">
      <c r="F7" s="19" t="s">
        <v>10</v>
      </c>
    </row>
    <row r="8" spans="1:24" s="1" customFormat="1" ht="30" customHeight="1">
      <c r="A8" s="1">
        <v>0</v>
      </c>
      <c r="B8" s="1" t="s">
        <v>0</v>
      </c>
      <c r="C8" s="2" t="s">
        <v>1</v>
      </c>
      <c r="D8" s="2" t="s">
        <v>2</v>
      </c>
      <c r="G8" s="21" t="s">
        <v>17</v>
      </c>
      <c r="H8" s="20"/>
      <c r="K8" s="21" t="s">
        <v>7</v>
      </c>
      <c r="M8" s="21"/>
      <c r="O8"/>
      <c r="P8"/>
      <c r="Q8"/>
      <c r="R8"/>
      <c r="S8"/>
      <c r="T8"/>
      <c r="U8"/>
      <c r="V8"/>
      <c r="W8"/>
      <c r="X8"/>
    </row>
    <row r="9" spans="1:14" ht="12.75">
      <c r="A9" t="b">
        <v>0</v>
      </c>
      <c r="B9" s="3">
        <f>F9</f>
        <v>0</v>
      </c>
      <c r="C9" s="4" t="s">
        <v>3</v>
      </c>
      <c r="E9" s="3">
        <v>1</v>
      </c>
      <c r="F9" s="11"/>
      <c r="G9" s="9" t="s">
        <v>18</v>
      </c>
      <c r="H9" s="14">
        <f>1/H5</f>
        <v>0.01</v>
      </c>
      <c r="I9" s="10">
        <f>E9*H9</f>
        <v>0.01</v>
      </c>
      <c r="J9" s="11"/>
      <c r="K9" s="9" t="s">
        <v>5</v>
      </c>
      <c r="L9" s="25">
        <v>0.9</v>
      </c>
      <c r="M9" s="14">
        <f>I9*L9</f>
        <v>0.009000000000000001</v>
      </c>
      <c r="N9" s="1"/>
    </row>
    <row r="10" spans="2:14" ht="12.75">
      <c r="B10" s="6"/>
      <c r="C10" s="7"/>
      <c r="D10" s="6"/>
      <c r="E10" s="6"/>
      <c r="F10" s="12"/>
      <c r="G10" s="8"/>
      <c r="H10" s="13"/>
      <c r="I10" s="13"/>
      <c r="J10" s="1"/>
      <c r="K10" s="9" t="s">
        <v>6</v>
      </c>
      <c r="L10" s="26">
        <f>1-SUM(L9:L9)</f>
        <v>0.09999999999999998</v>
      </c>
      <c r="M10" s="14">
        <f>I9*L10</f>
        <v>0.0009999999999999998</v>
      </c>
      <c r="N10" s="1"/>
    </row>
    <row r="11" spans="2:13" ht="12.75">
      <c r="B11" s="6"/>
      <c r="C11" s="7"/>
      <c r="D11" s="6"/>
      <c r="E11" s="6"/>
      <c r="F11" s="12"/>
      <c r="G11" s="8"/>
      <c r="H11" s="13"/>
      <c r="I11" s="13"/>
      <c r="J11" s="1"/>
      <c r="L11" s="27"/>
      <c r="M11" s="24"/>
    </row>
    <row r="12" spans="2:14" ht="12.75">
      <c r="B12" s="6"/>
      <c r="C12" s="7"/>
      <c r="D12" s="6"/>
      <c r="E12" s="6"/>
      <c r="F12" s="1"/>
      <c r="G12" s="22" t="s">
        <v>9</v>
      </c>
      <c r="H12" s="14">
        <f>1-SUM(H9:H9)</f>
        <v>0.99</v>
      </c>
      <c r="I12" s="10">
        <f>E9*H12</f>
        <v>0.99</v>
      </c>
      <c r="J12" s="11"/>
      <c r="K12" s="9" t="s">
        <v>5</v>
      </c>
      <c r="L12" s="26">
        <f>1-L13</f>
        <v>0.050000000000000044</v>
      </c>
      <c r="M12" s="14">
        <f>I12*L12</f>
        <v>0.049500000000000044</v>
      </c>
      <c r="N12" s="1"/>
    </row>
    <row r="13" spans="3:24" s="6" customFormat="1" ht="12.75">
      <c r="C13" s="7"/>
      <c r="F13" s="7"/>
      <c r="H13" s="13"/>
      <c r="I13" s="13"/>
      <c r="J13" s="1"/>
      <c r="K13" s="9" t="s">
        <v>6</v>
      </c>
      <c r="L13" s="25">
        <v>0.95</v>
      </c>
      <c r="M13" s="14">
        <f>I12*L13</f>
        <v>0.9405</v>
      </c>
      <c r="N13" s="1"/>
      <c r="O13"/>
      <c r="P13"/>
      <c r="Q13"/>
      <c r="R13"/>
      <c r="S13"/>
      <c r="T13"/>
      <c r="U13"/>
      <c r="V13"/>
      <c r="W13"/>
      <c r="X13"/>
    </row>
    <row r="14" spans="3:24" s="6" customFormat="1" ht="12.75">
      <c r="C14" s="7"/>
      <c r="F14" s="30" t="s">
        <v>12</v>
      </c>
      <c r="I14" s="13"/>
      <c r="J14" s="7"/>
      <c r="O14"/>
      <c r="P14"/>
      <c r="Q14"/>
      <c r="R14"/>
      <c r="S14"/>
      <c r="T14"/>
      <c r="U14"/>
      <c r="V14"/>
      <c r="W14"/>
      <c r="X14"/>
    </row>
    <row r="15" spans="2:6" ht="12.75">
      <c r="B15" s="6"/>
      <c r="C15" s="7"/>
      <c r="D15" s="6"/>
      <c r="F15" s="31" t="s">
        <v>13</v>
      </c>
    </row>
    <row r="17" ht="18">
      <c r="F17" s="19" t="s">
        <v>11</v>
      </c>
    </row>
    <row r="18" spans="7:11" ht="25.5">
      <c r="G18" s="21" t="s">
        <v>7</v>
      </c>
      <c r="K18" s="21" t="s">
        <v>7</v>
      </c>
    </row>
    <row r="19" spans="6:14" ht="12.75">
      <c r="F19" s="11"/>
      <c r="G19" s="9" t="s">
        <v>5</v>
      </c>
      <c r="H19" s="32">
        <f>I19/SUM(I19:I23)</f>
        <v>0.058500000000000045</v>
      </c>
      <c r="I19" s="10">
        <f>SUM(M19:M21)</f>
        <v>0.058500000000000045</v>
      </c>
      <c r="J19" s="11"/>
      <c r="K19" s="9" t="s">
        <v>8</v>
      </c>
      <c r="L19" s="32">
        <f>M19/SUM(M19:M21)</f>
        <v>0.15384615384615374</v>
      </c>
      <c r="M19" s="23">
        <f>Trees!M9</f>
        <v>0.009000000000000001</v>
      </c>
      <c r="N19" s="16"/>
    </row>
    <row r="20" spans="6:14" ht="12.75">
      <c r="F20" s="12"/>
      <c r="G20" s="8"/>
      <c r="H20" s="15"/>
      <c r="I20" s="13"/>
      <c r="J20" s="12"/>
      <c r="K20" s="8"/>
      <c r="L20" s="13"/>
      <c r="M20" s="28"/>
      <c r="N20" s="1"/>
    </row>
    <row r="21" spans="6:14" ht="12.75">
      <c r="F21" s="12"/>
      <c r="G21" s="8"/>
      <c r="H21" s="15"/>
      <c r="I21" s="13"/>
      <c r="J21" s="1"/>
      <c r="K21" s="22" t="s">
        <v>9</v>
      </c>
      <c r="L21" s="32">
        <f>M21/SUM(M19:M21)</f>
        <v>0.8461538461538463</v>
      </c>
      <c r="M21" s="23">
        <f>Trees!M12</f>
        <v>0.049500000000000044</v>
      </c>
      <c r="N21" s="16"/>
    </row>
    <row r="22" spans="6:14" ht="12.75">
      <c r="F22" s="12"/>
      <c r="G22" s="8"/>
      <c r="H22" s="15"/>
      <c r="I22" s="13"/>
      <c r="J22" s="7"/>
      <c r="K22" s="6"/>
      <c r="L22" s="6"/>
      <c r="M22" s="29"/>
      <c r="N22" s="6"/>
    </row>
    <row r="23" spans="6:14" ht="12.75">
      <c r="F23" s="1"/>
      <c r="G23" s="9" t="s">
        <v>6</v>
      </c>
      <c r="H23" s="32">
        <f>I23/SUM(I19:I23)</f>
        <v>0.9415</v>
      </c>
      <c r="I23" s="10">
        <f>SUM(M23:M25)</f>
        <v>0.9415</v>
      </c>
      <c r="J23" s="11"/>
      <c r="K23" s="9" t="s">
        <v>8</v>
      </c>
      <c r="L23" s="32">
        <f>M23/SUM(M23:M25)</f>
        <v>0.0010621348911311734</v>
      </c>
      <c r="M23" s="23">
        <f>Trees!M10</f>
        <v>0.0009999999999999998</v>
      </c>
      <c r="N23" s="16"/>
    </row>
    <row r="24" spans="6:14" ht="12.75">
      <c r="F24" s="7"/>
      <c r="G24" s="6"/>
      <c r="H24" s="15"/>
      <c r="I24" s="13"/>
      <c r="J24" s="12"/>
      <c r="K24" s="8"/>
      <c r="L24" s="13"/>
      <c r="M24" s="28"/>
      <c r="N24" s="1"/>
    </row>
    <row r="25" spans="6:14" ht="12.75">
      <c r="F25" s="7"/>
      <c r="G25" s="6"/>
      <c r="H25" s="15"/>
      <c r="I25" s="13"/>
      <c r="J25" s="1"/>
      <c r="K25" s="22" t="s">
        <v>9</v>
      </c>
      <c r="L25" s="32">
        <f>M25/SUM(M23:M25)</f>
        <v>0.9989378651088688</v>
      </c>
      <c r="M25" s="23">
        <f>Trees!M13</f>
        <v>0.9405</v>
      </c>
      <c r="N25" s="16"/>
    </row>
    <row r="27" spans="6:13" ht="18">
      <c r="F27" s="35" t="s">
        <v>14</v>
      </c>
      <c r="G27" s="19"/>
      <c r="H27" s="19"/>
      <c r="I27" s="19"/>
      <c r="K27" s="33">
        <f>Trees!L21</f>
        <v>0.8461538461538463</v>
      </c>
      <c r="M27" t="s">
        <v>19</v>
      </c>
    </row>
    <row r="28" ht="12.75">
      <c r="M28" t="s">
        <v>20</v>
      </c>
    </row>
    <row r="29" ht="12.75">
      <c r="G29" s="17"/>
    </row>
    <row r="49" spans="3:4" ht="12.75">
      <c r="C49" s="2"/>
      <c r="D49" s="2"/>
    </row>
  </sheetData>
  <printOptions/>
  <pageMargins left="0.75" right="0.75" top="1" bottom="1" header="0.5" footer="0.5"/>
  <pageSetup horizontalDpi="1200" verticalDpi="1200"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Savage</dc:creator>
  <cp:keywords/>
  <dc:description/>
  <cp:lastModifiedBy>Sam Savage</cp:lastModifiedBy>
  <dcterms:created xsi:type="dcterms:W3CDTF">2007-09-02T22:33:10Z</dcterms:created>
  <dcterms:modified xsi:type="dcterms:W3CDTF">2007-12-19T19:10:09Z</dcterms:modified>
  <cp:category/>
  <cp:version/>
  <cp:contentType/>
  <cp:contentStatus/>
</cp:coreProperties>
</file>